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niversitate\2026\"/>
    </mc:Choice>
  </mc:AlternateContent>
  <bookViews>
    <workbookView xWindow="0" yWindow="0" windowWidth="28800" windowHeight="124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I40" i="1" l="1"/>
  <c r="E33" i="1" l="1"/>
  <c r="E32" i="1"/>
  <c r="E34" i="1" l="1"/>
  <c r="D82" i="1" s="1"/>
  <c r="F56" i="1" l="1"/>
  <c r="B57" i="1" l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F70" i="1"/>
  <c r="F71" i="1"/>
  <c r="F72" i="1"/>
  <c r="F73" i="1"/>
  <c r="F74" i="1"/>
  <c r="F75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D51" i="1"/>
  <c r="D83" i="1" s="1"/>
  <c r="F76" i="1" l="1"/>
  <c r="D84" i="1" s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F11" i="1" l="1"/>
  <c r="H11" i="1" s="1"/>
  <c r="H26" i="1" s="1"/>
  <c r="H27" i="1" s="1"/>
  <c r="H28" i="1" s="1"/>
  <c r="D81" i="1" s="1"/>
  <c r="D85" i="1" l="1"/>
</calcChain>
</file>

<file path=xl/sharedStrings.xml><?xml version="1.0" encoding="utf-8"?>
<sst xmlns="http://schemas.openxmlformats.org/spreadsheetml/2006/main" count="69" uniqueCount="60">
  <si>
    <t>Nr. Crt.</t>
  </si>
  <si>
    <t>Denumire Angajat</t>
  </si>
  <si>
    <t>Tipul de fct platita</t>
  </si>
  <si>
    <t>Nr. Ore</t>
  </si>
  <si>
    <t>Valoare totala Bruta</t>
  </si>
  <si>
    <t>Valoare pe ora (se completeaza automat)</t>
  </si>
  <si>
    <t>Profesor</t>
  </si>
  <si>
    <t>Lector</t>
  </si>
  <si>
    <t>Conferentiar</t>
  </si>
  <si>
    <t>Asistent</t>
  </si>
  <si>
    <t>Alege Functia</t>
  </si>
  <si>
    <t>SE COMPLETEAZA</t>
  </si>
  <si>
    <t>Contributia Asiguratorie de Munca calculata la venitul Brut</t>
  </si>
  <si>
    <t>TOTAL GENERAL</t>
  </si>
  <si>
    <t>SUBTOTAL</t>
  </si>
  <si>
    <t>Denumire functie proiect</t>
  </si>
  <si>
    <t>ATENTIE !! NU SE MODIFICA NIMIC IN ACEST SHEET</t>
  </si>
  <si>
    <t>Personal adm</t>
  </si>
  <si>
    <t>Val/ora</t>
  </si>
  <si>
    <t xml:space="preserve">Macheta proiecte ICMA </t>
  </si>
  <si>
    <t>Denumire proiect:</t>
  </si>
  <si>
    <t>Director de proiect:</t>
  </si>
  <si>
    <t>Nume si prenume beneficiar</t>
  </si>
  <si>
    <t>Valoare drepturi autor (BRUT)</t>
  </si>
  <si>
    <t>TOTAL</t>
  </si>
  <si>
    <t>Din venitul brut</t>
  </si>
  <si>
    <t>se va retine impozit</t>
  </si>
  <si>
    <t>si contributii dupa caz</t>
  </si>
  <si>
    <t>Cheltuieli materiale</t>
  </si>
  <si>
    <t xml:space="preserve">Denumire </t>
  </si>
  <si>
    <t>Cantitate</t>
  </si>
  <si>
    <t>Pret unitar</t>
  </si>
  <si>
    <t>Valoare totala</t>
  </si>
  <si>
    <t>Cheltuieli salariale</t>
  </si>
  <si>
    <t>Cheltuieli drepturi autor</t>
  </si>
  <si>
    <t>Total proiect</t>
  </si>
  <si>
    <t>Valoare</t>
  </si>
  <si>
    <t>Ion Ion</t>
  </si>
  <si>
    <t>CHELTUIELI CU DREPTURILE DE AUTOR</t>
  </si>
  <si>
    <t>CHELTUIELI MATERIALE SI SERVICII</t>
  </si>
  <si>
    <t>Panze</t>
  </si>
  <si>
    <t>Vasile Vasile</t>
  </si>
  <si>
    <t>Mihai Mihai</t>
  </si>
  <si>
    <t>CHELTUIELI SALARIALE</t>
  </si>
  <si>
    <t>INDEMNIZATIE DIURNA</t>
  </si>
  <si>
    <t>INDEMNIZATIE CAZARE</t>
  </si>
  <si>
    <t>TOTAL INDEMNIZATII</t>
  </si>
  <si>
    <t>Precizari diuna si indemnizatii :</t>
  </si>
  <si>
    <t>In Romania:</t>
  </si>
  <si>
    <t>Indemnizatie Cazare 265 lei/noapte</t>
  </si>
  <si>
    <t>Indemnizatie delegare (Diurna) 23 lei/zi</t>
  </si>
  <si>
    <t>Indemnizatii delegare si cazare</t>
  </si>
  <si>
    <t>INDEMNIZATII DELEGARE SI CAZARE</t>
  </si>
  <si>
    <t>In strainatate:</t>
  </si>
  <si>
    <t>Indemnizatie delegare (Diurna) 35 euro/zi/UE</t>
  </si>
  <si>
    <t>Indemnizatie Cazare 150 Euro/noapte/UE</t>
  </si>
  <si>
    <t>Aproximativ (lei):</t>
  </si>
  <si>
    <t>Se completeaza manual cu total suma:</t>
  </si>
  <si>
    <t>CENTRALIZATOR</t>
  </si>
  <si>
    <t>Andrei Vasile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</si>
</sst>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2" fillId="2" borderId="4" xfId="0" applyFont="1" applyFill="1" applyBorder="1"/>
    <xf numFmtId="0" fontId="1" fillId="2" borderId="3" xfId="0" applyFont="1" applyFill="1" applyBorder="1"/>
    <xf numFmtId="0" fontId="4" fillId="2" borderId="1" xfId="0" applyFont="1" applyFill="1" applyBorder="1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4" borderId="0" xfId="0" applyFont="1" applyFill="1"/>
    <xf numFmtId="10" fontId="0" fillId="0" borderId="0" xfId="0" applyNumberFormat="1"/>
    <xf numFmtId="0" fontId="6" fillId="0" borderId="1" xfId="0" applyFont="1" applyBorder="1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5"/>
  <sheetViews>
    <sheetView tabSelected="1" topLeftCell="A61" zoomScaleNormal="100" workbookViewId="0">
      <selection activeCell="D85" sqref="D85"/>
    </sheetView>
  </sheetViews>
  <sheetFormatPr defaultColWidth="8.85546875" defaultRowHeight="15" x14ac:dyDescent="0.25"/>
  <cols>
    <col min="3" max="4" width="30" customWidth="1"/>
    <col min="5" max="6" width="19.85546875" customWidth="1"/>
    <col min="7" max="7" width="18.7109375" customWidth="1"/>
    <col min="8" max="8" width="24.85546875" customWidth="1"/>
    <col min="9" max="9" width="16.7109375" customWidth="1"/>
    <col min="10" max="10" width="23.85546875" customWidth="1"/>
    <col min="11" max="11" width="22.140625" customWidth="1"/>
    <col min="12" max="12" width="11.140625" customWidth="1"/>
  </cols>
  <sheetData>
    <row r="2" spans="1:8" x14ac:dyDescent="0.25">
      <c r="C2" t="s">
        <v>19</v>
      </c>
      <c r="D2">
        <v>2026</v>
      </c>
    </row>
    <row r="4" spans="1:8" x14ac:dyDescent="0.25">
      <c r="C4" s="3" t="s">
        <v>20</v>
      </c>
      <c r="D4" s="3"/>
    </row>
    <row r="5" spans="1:8" x14ac:dyDescent="0.25">
      <c r="C5" s="3" t="s">
        <v>21</v>
      </c>
      <c r="D5" s="3"/>
    </row>
    <row r="7" spans="1:8" x14ac:dyDescent="0.25">
      <c r="B7" s="11">
        <v>1</v>
      </c>
      <c r="C7" s="12" t="s">
        <v>43</v>
      </c>
    </row>
    <row r="9" spans="1:8" x14ac:dyDescent="0.25">
      <c r="C9" s="5" t="s">
        <v>11</v>
      </c>
      <c r="D9" s="5" t="s">
        <v>11</v>
      </c>
      <c r="E9" s="5" t="s">
        <v>11</v>
      </c>
      <c r="F9" s="1"/>
      <c r="G9" s="5" t="s">
        <v>11</v>
      </c>
    </row>
    <row r="10" spans="1:8" ht="42" customHeight="1" x14ac:dyDescent="0.25">
      <c r="A10" s="2"/>
      <c r="B10" s="8" t="s">
        <v>0</v>
      </c>
      <c r="C10" s="9" t="s">
        <v>1</v>
      </c>
      <c r="D10" s="9" t="s">
        <v>15</v>
      </c>
      <c r="E10" s="9" t="s">
        <v>2</v>
      </c>
      <c r="F10" s="8" t="s">
        <v>5</v>
      </c>
      <c r="G10" s="9" t="s">
        <v>3</v>
      </c>
      <c r="H10" s="8" t="s">
        <v>4</v>
      </c>
    </row>
    <row r="11" spans="1:8" x14ac:dyDescent="0.25">
      <c r="B11" s="3">
        <v>1</v>
      </c>
      <c r="C11" s="7" t="s">
        <v>37</v>
      </c>
      <c r="D11" s="7"/>
      <c r="E11" s="7" t="s">
        <v>6</v>
      </c>
      <c r="F11" s="3">
        <f>IF(E11=Sheet2!$B$3,Sheet2!$D$3,IF(E11=Sheet2!$B$4,Sheet2!$D$4,IF(E11=Sheet2!$B$5,Sheet2!$D$5,IF(E11=Sheet2!$B$6,Sheet2!$D$6,IF(E11=Sheet2!$B$7,Sheet2!$D$7,0)))))</f>
        <v>300</v>
      </c>
      <c r="G11" s="6">
        <v>10</v>
      </c>
      <c r="H11" s="3">
        <f>F11*G11</f>
        <v>3000</v>
      </c>
    </row>
    <row r="12" spans="1:8" x14ac:dyDescent="0.25">
      <c r="B12" s="3">
        <f>B11+1</f>
        <v>2</v>
      </c>
      <c r="C12" s="7" t="s">
        <v>42</v>
      </c>
      <c r="D12" s="7"/>
      <c r="E12" s="7" t="s">
        <v>9</v>
      </c>
      <c r="F12" s="3">
        <f>IF(E12=Sheet2!$B$3,Sheet2!$D$3,IF(E12=Sheet2!$B$4,Sheet2!$D$4,IF(E12=Sheet2!$B$5,Sheet2!$D$5,IF(E12=Sheet2!$B$6,Sheet2!$D$6,IF(E12=Sheet2!$B$7,Sheet2!$D$7,0)))))</f>
        <v>140</v>
      </c>
      <c r="G12" s="6">
        <v>5</v>
      </c>
      <c r="H12" s="3">
        <f t="shared" ref="H12:H25" si="0">F12*G12</f>
        <v>700</v>
      </c>
    </row>
    <row r="13" spans="1:8" x14ac:dyDescent="0.25">
      <c r="B13" s="3">
        <f t="shared" ref="B13:B24" si="1">B12+1</f>
        <v>3</v>
      </c>
      <c r="C13" s="7" t="s">
        <v>59</v>
      </c>
      <c r="D13" s="7"/>
      <c r="E13" s="7" t="s">
        <v>17</v>
      </c>
      <c r="F13" s="3">
        <f>IF(E13=Sheet2!$B$3,Sheet2!$D$3,IF(E13=Sheet2!$B$4,Sheet2!$D$4,IF(E13=Sheet2!$B$5,Sheet2!$D$5,IF(E13=Sheet2!$B$6,Sheet2!$D$6,IF(E13=Sheet2!$B$7,Sheet2!$D$7,0)))))</f>
        <v>80</v>
      </c>
      <c r="G13" s="6">
        <v>6</v>
      </c>
      <c r="H13" s="3">
        <f t="shared" si="0"/>
        <v>480</v>
      </c>
    </row>
    <row r="14" spans="1:8" x14ac:dyDescent="0.25">
      <c r="B14" s="3">
        <f t="shared" si="1"/>
        <v>4</v>
      </c>
      <c r="C14" s="7"/>
      <c r="D14" s="7"/>
      <c r="E14" s="7"/>
      <c r="F14" s="3">
        <f>IF(E14=Sheet2!$B$3,Sheet2!$D$3,IF(E14=Sheet2!$B$4,Sheet2!$D$4,IF(E14=Sheet2!$B$5,Sheet2!$D$5,IF(E14=Sheet2!$B$6,Sheet2!$D$6,IF(E14=Sheet2!$B$7,Sheet2!$D$7,0)))))</f>
        <v>0</v>
      </c>
      <c r="G14" s="6">
        <v>0</v>
      </c>
      <c r="H14" s="3">
        <f t="shared" si="0"/>
        <v>0</v>
      </c>
    </row>
    <row r="15" spans="1:8" x14ac:dyDescent="0.25">
      <c r="B15" s="3">
        <f t="shared" si="1"/>
        <v>5</v>
      </c>
      <c r="C15" s="7"/>
      <c r="D15" s="7"/>
      <c r="E15" s="7"/>
      <c r="F15" s="3">
        <f>IF(E15=Sheet2!$B$3,Sheet2!$D$3,IF(E15=Sheet2!$B$4,Sheet2!$D$4,IF(E15=Sheet2!$B$5,Sheet2!$D$5,IF(E15=Sheet2!$B$6,Sheet2!$D$6,IF(E15=Sheet2!$B$7,Sheet2!$D$7,0)))))</f>
        <v>0</v>
      </c>
      <c r="G15" s="6">
        <v>0</v>
      </c>
      <c r="H15" s="3">
        <f t="shared" si="0"/>
        <v>0</v>
      </c>
    </row>
    <row r="16" spans="1:8" x14ac:dyDescent="0.25">
      <c r="B16" s="3">
        <f t="shared" si="1"/>
        <v>6</v>
      </c>
      <c r="C16" s="7"/>
      <c r="D16" s="7"/>
      <c r="E16" s="7"/>
      <c r="F16" s="3">
        <f>IF(E16=Sheet2!$B$3,Sheet2!$D$3,IF(E16=Sheet2!$B$4,Sheet2!$D$4,IF(E16=Sheet2!$B$5,Sheet2!$D$5,IF(E16=Sheet2!$B$6,Sheet2!$D$6,IF(E16=Sheet2!$B$7,Sheet2!$D$7,0)))))</f>
        <v>0</v>
      </c>
      <c r="G16" s="6">
        <v>0</v>
      </c>
      <c r="H16" s="3">
        <f t="shared" si="0"/>
        <v>0</v>
      </c>
    </row>
    <row r="17" spans="2:8" x14ac:dyDescent="0.25">
      <c r="B17" s="3">
        <f t="shared" si="1"/>
        <v>7</v>
      </c>
      <c r="C17" s="7"/>
      <c r="D17" s="7"/>
      <c r="E17" s="7"/>
      <c r="F17" s="3">
        <f>IF(E17=Sheet2!$B$3,Sheet2!$D$3,IF(E17=Sheet2!$B$4,Sheet2!$D$4,IF(E17=Sheet2!$B$5,Sheet2!$D$5,IF(E17=Sheet2!$B$6,Sheet2!$D$6,IF(E17=Sheet2!$B$7,Sheet2!$D$7,0)))))</f>
        <v>0</v>
      </c>
      <c r="G17" s="6">
        <v>0</v>
      </c>
      <c r="H17" s="3">
        <f t="shared" si="0"/>
        <v>0</v>
      </c>
    </row>
    <row r="18" spans="2:8" x14ac:dyDescent="0.25">
      <c r="B18" s="3">
        <f t="shared" si="1"/>
        <v>8</v>
      </c>
      <c r="C18" s="7"/>
      <c r="D18" s="7"/>
      <c r="E18" s="7"/>
      <c r="F18" s="3">
        <f>IF(E18=Sheet2!$B$3,Sheet2!$D$3,IF(E18=Sheet2!$B$4,Sheet2!$D$4,IF(E18=Sheet2!$B$5,Sheet2!$D$5,IF(E18=Sheet2!$B$6,Sheet2!$D$6,IF(E18=Sheet2!$B$7,Sheet2!$D$7,0)))))</f>
        <v>0</v>
      </c>
      <c r="G18" s="6">
        <v>0</v>
      </c>
      <c r="H18" s="3">
        <f t="shared" si="0"/>
        <v>0</v>
      </c>
    </row>
    <row r="19" spans="2:8" x14ac:dyDescent="0.25">
      <c r="B19" s="3">
        <f t="shared" si="1"/>
        <v>9</v>
      </c>
      <c r="C19" s="7"/>
      <c r="D19" s="7"/>
      <c r="E19" s="7"/>
      <c r="F19" s="3">
        <f>IF(E19=Sheet2!$B$3,Sheet2!$D$3,IF(E19=Sheet2!$B$4,Sheet2!$D$4,IF(E19=Sheet2!$B$5,Sheet2!$D$5,IF(E19=Sheet2!$B$6,Sheet2!$D$6,IF(E19=Sheet2!$B$7,Sheet2!$D$7,0)))))</f>
        <v>0</v>
      </c>
      <c r="G19" s="6">
        <v>0</v>
      </c>
      <c r="H19" s="3">
        <f t="shared" si="0"/>
        <v>0</v>
      </c>
    </row>
    <row r="20" spans="2:8" x14ac:dyDescent="0.25">
      <c r="B20" s="3">
        <f t="shared" si="1"/>
        <v>10</v>
      </c>
      <c r="C20" s="7"/>
      <c r="D20" s="7"/>
      <c r="E20" s="7"/>
      <c r="F20" s="3">
        <f>IF(E20=Sheet2!$B$3,Sheet2!$D$3,IF(E20=Sheet2!$B$4,Sheet2!$D$4,IF(E20=Sheet2!$B$5,Sheet2!$D$5,IF(E20=Sheet2!$B$6,Sheet2!$D$6,IF(E20=Sheet2!$B$7,Sheet2!$D$7,0)))))</f>
        <v>0</v>
      </c>
      <c r="G20" s="6">
        <v>0</v>
      </c>
      <c r="H20" s="3">
        <f t="shared" si="0"/>
        <v>0</v>
      </c>
    </row>
    <row r="21" spans="2:8" x14ac:dyDescent="0.25">
      <c r="B21" s="3">
        <f t="shared" si="1"/>
        <v>11</v>
      </c>
      <c r="C21" s="7"/>
      <c r="D21" s="7"/>
      <c r="E21" s="7"/>
      <c r="F21" s="3">
        <f>IF(E21=Sheet2!$B$3,Sheet2!$D$3,IF(E21=Sheet2!$B$4,Sheet2!$D$4,IF(E21=Sheet2!$B$5,Sheet2!$D$5,IF(E21=Sheet2!$B$6,Sheet2!$D$6,IF(E21=Sheet2!$B$7,Sheet2!$D$7,0)))))</f>
        <v>0</v>
      </c>
      <c r="G21" s="6">
        <v>0</v>
      </c>
      <c r="H21" s="3">
        <f t="shared" si="0"/>
        <v>0</v>
      </c>
    </row>
    <row r="22" spans="2:8" x14ac:dyDescent="0.25">
      <c r="B22" s="3">
        <f>B21+1</f>
        <v>12</v>
      </c>
      <c r="C22" s="7"/>
      <c r="D22" s="7"/>
      <c r="E22" s="7"/>
      <c r="F22" s="3">
        <f>IF(E22=Sheet2!$B$3,Sheet2!$D$3,IF(E22=Sheet2!$B$4,Sheet2!$D$4,IF(E22=Sheet2!$B$5,Sheet2!$D$5,IF(E22=Sheet2!$B$6,Sheet2!$D$6,IF(E22=Sheet2!$B$7,Sheet2!$D$7,0)))))</f>
        <v>0</v>
      </c>
      <c r="G22" s="6">
        <v>0</v>
      </c>
      <c r="H22" s="3">
        <f t="shared" si="0"/>
        <v>0</v>
      </c>
    </row>
    <row r="23" spans="2:8" x14ac:dyDescent="0.25">
      <c r="B23" s="3">
        <f t="shared" si="1"/>
        <v>13</v>
      </c>
      <c r="C23" s="7"/>
      <c r="D23" s="7"/>
      <c r="E23" s="7"/>
      <c r="F23" s="3">
        <f>IF(E23=Sheet2!$B$3,Sheet2!$D$3,IF(E23=Sheet2!$B$4,Sheet2!$D$4,IF(E23=Sheet2!$B$5,Sheet2!$D$5,IF(E23=Sheet2!$B$6,Sheet2!$D$6,IF(E23=Sheet2!$B$7,Sheet2!$D$7,0)))))</f>
        <v>0</v>
      </c>
      <c r="G23" s="6">
        <v>0</v>
      </c>
      <c r="H23" s="3">
        <f t="shared" si="0"/>
        <v>0</v>
      </c>
    </row>
    <row r="24" spans="2:8" x14ac:dyDescent="0.25">
      <c r="B24" s="3">
        <f t="shared" si="1"/>
        <v>14</v>
      </c>
      <c r="C24" s="7"/>
      <c r="D24" s="7"/>
      <c r="E24" s="7"/>
      <c r="F24" s="3">
        <f>IF(E24=Sheet2!$B$3,Sheet2!$D$3,IF(E24=Sheet2!$B$4,Sheet2!$D$4,IF(E24=Sheet2!$B$5,Sheet2!$D$5,IF(E24=Sheet2!$B$6,Sheet2!$D$6,IF(E24=Sheet2!$B$7,Sheet2!$D$7,0)))))</f>
        <v>0</v>
      </c>
      <c r="G24" s="6">
        <v>0</v>
      </c>
      <c r="H24" s="3">
        <f t="shared" si="0"/>
        <v>0</v>
      </c>
    </row>
    <row r="25" spans="2:8" x14ac:dyDescent="0.25">
      <c r="B25" s="3">
        <f>B24+1</f>
        <v>15</v>
      </c>
      <c r="C25" s="7"/>
      <c r="D25" s="7"/>
      <c r="E25" s="7"/>
      <c r="F25" s="3">
        <f>IF(E25=Sheet2!$B$3,Sheet2!$D$3,IF(E25=Sheet2!$B$4,Sheet2!$D$4,IF(E25=Sheet2!$B$5,Sheet2!$D$5,IF(E25=Sheet2!$B$6,Sheet2!$D$6,IF(E25=Sheet2!$B$7,Sheet2!$D$7,0)))))</f>
        <v>0</v>
      </c>
      <c r="G25" s="6">
        <v>0</v>
      </c>
      <c r="H25" s="3">
        <f t="shared" si="0"/>
        <v>0</v>
      </c>
    </row>
    <row r="26" spans="2:8" x14ac:dyDescent="0.25">
      <c r="B26" s="3"/>
      <c r="C26" s="3"/>
      <c r="D26" s="3"/>
      <c r="E26" s="3" t="s">
        <v>14</v>
      </c>
      <c r="F26" s="3"/>
      <c r="G26" s="3"/>
      <c r="H26" s="3">
        <f>SUM(H11:H25)</f>
        <v>4180</v>
      </c>
    </row>
    <row r="27" spans="2:8" x14ac:dyDescent="0.25">
      <c r="B27" s="3"/>
      <c r="C27" s="3"/>
      <c r="D27" s="3"/>
      <c r="E27" s="3" t="s">
        <v>12</v>
      </c>
      <c r="F27" s="3"/>
      <c r="G27" s="3"/>
      <c r="H27" s="3">
        <f>ROUND(H26*0.0225,0)</f>
        <v>94</v>
      </c>
    </row>
    <row r="28" spans="2:8" x14ac:dyDescent="0.25">
      <c r="B28" s="3"/>
      <c r="C28" s="3"/>
      <c r="D28" s="3"/>
      <c r="E28" s="4" t="s">
        <v>13</v>
      </c>
      <c r="F28" s="4"/>
      <c r="G28" s="4"/>
      <c r="H28" s="4">
        <f>H26+H27</f>
        <v>4274</v>
      </c>
    </row>
    <row r="29" spans="2:8" x14ac:dyDescent="0.25">
      <c r="E29" s="17"/>
      <c r="F29" s="17"/>
      <c r="G29" s="17"/>
      <c r="H29" s="17"/>
    </row>
    <row r="30" spans="2:8" x14ac:dyDescent="0.25">
      <c r="B30" s="11">
        <v>2</v>
      </c>
      <c r="C30" s="13" t="s">
        <v>52</v>
      </c>
      <c r="D30" s="12"/>
      <c r="E30" s="17"/>
      <c r="F30" s="17"/>
      <c r="G30" s="17"/>
      <c r="H30" s="17"/>
    </row>
    <row r="31" spans="2:8" x14ac:dyDescent="0.25">
      <c r="E31" s="1" t="s">
        <v>57</v>
      </c>
    </row>
    <row r="32" spans="2:8" x14ac:dyDescent="0.25">
      <c r="B32" s="3">
        <v>1</v>
      </c>
      <c r="C32" s="28" t="s">
        <v>44</v>
      </c>
      <c r="D32" s="28"/>
      <c r="E32" s="3">
        <f>23*2</f>
        <v>46</v>
      </c>
      <c r="G32" s="24" t="s">
        <v>47</v>
      </c>
      <c r="H32" s="24"/>
    </row>
    <row r="33" spans="2:9" x14ac:dyDescent="0.25">
      <c r="B33" s="3">
        <v>2</v>
      </c>
      <c r="C33" s="28" t="s">
        <v>45</v>
      </c>
      <c r="D33" s="28"/>
      <c r="E33" s="3">
        <f>265*2</f>
        <v>530</v>
      </c>
    </row>
    <row r="34" spans="2:9" x14ac:dyDescent="0.25">
      <c r="B34" s="3">
        <v>3</v>
      </c>
      <c r="C34" s="29" t="s">
        <v>46</v>
      </c>
      <c r="D34" s="29"/>
      <c r="E34" s="16">
        <f>E32+E33</f>
        <v>576</v>
      </c>
      <c r="G34" s="18" t="s">
        <v>48</v>
      </c>
      <c r="H34" s="19"/>
    </row>
    <row r="35" spans="2:9" x14ac:dyDescent="0.25">
      <c r="G35" s="20" t="s">
        <v>50</v>
      </c>
      <c r="H35" s="21"/>
    </row>
    <row r="36" spans="2:9" ht="12" customHeight="1" x14ac:dyDescent="0.25">
      <c r="G36" s="22" t="s">
        <v>49</v>
      </c>
      <c r="H36" s="23"/>
    </row>
    <row r="38" spans="2:9" x14ac:dyDescent="0.25">
      <c r="B38" s="11">
        <v>3</v>
      </c>
      <c r="C38" s="13" t="s">
        <v>38</v>
      </c>
      <c r="D38" s="12"/>
      <c r="G38" s="18" t="s">
        <v>53</v>
      </c>
      <c r="H38" s="19"/>
      <c r="I38" s="19" t="s">
        <v>56</v>
      </c>
    </row>
    <row r="39" spans="2:9" x14ac:dyDescent="0.25">
      <c r="G39" s="20" t="s">
        <v>54</v>
      </c>
      <c r="H39" s="21"/>
      <c r="I39" s="21">
        <f>35*5.3-0.5</f>
        <v>185</v>
      </c>
    </row>
    <row r="40" spans="2:9" x14ac:dyDescent="0.25">
      <c r="B40" s="10" t="s">
        <v>0</v>
      </c>
      <c r="C40" s="10" t="s">
        <v>22</v>
      </c>
      <c r="D40" s="10" t="s">
        <v>23</v>
      </c>
      <c r="E40" t="s">
        <v>25</v>
      </c>
      <c r="G40" s="22" t="s">
        <v>55</v>
      </c>
      <c r="H40" s="23"/>
      <c r="I40" s="23">
        <f>150*5.3</f>
        <v>795</v>
      </c>
    </row>
    <row r="41" spans="2:9" x14ac:dyDescent="0.25">
      <c r="B41" s="3">
        <v>1</v>
      </c>
      <c r="C41" s="3" t="s">
        <v>41</v>
      </c>
      <c r="D41" s="3">
        <v>1000</v>
      </c>
      <c r="E41" t="s">
        <v>26</v>
      </c>
    </row>
    <row r="42" spans="2:9" x14ac:dyDescent="0.25">
      <c r="B42" s="3">
        <v>2</v>
      </c>
      <c r="C42" s="3"/>
      <c r="D42" s="3"/>
      <c r="E42" t="s">
        <v>27</v>
      </c>
    </row>
    <row r="43" spans="2:9" x14ac:dyDescent="0.25">
      <c r="B43" s="3">
        <v>3</v>
      </c>
      <c r="C43" s="3"/>
      <c r="D43" s="3"/>
    </row>
    <row r="44" spans="2:9" x14ac:dyDescent="0.25">
      <c r="B44" s="3">
        <v>4</v>
      </c>
      <c r="C44" s="3"/>
      <c r="D44" s="3"/>
    </row>
    <row r="45" spans="2:9" x14ac:dyDescent="0.25">
      <c r="B45" s="3">
        <v>5</v>
      </c>
      <c r="C45" s="3"/>
      <c r="D45" s="3"/>
    </row>
    <row r="46" spans="2:9" x14ac:dyDescent="0.25">
      <c r="B46" s="3">
        <v>6</v>
      </c>
      <c r="C46" s="3"/>
      <c r="D46" s="3"/>
    </row>
    <row r="47" spans="2:9" x14ac:dyDescent="0.25">
      <c r="B47" s="3">
        <v>7</v>
      </c>
      <c r="C47" s="3"/>
      <c r="D47" s="3"/>
    </row>
    <row r="48" spans="2:9" x14ac:dyDescent="0.25">
      <c r="B48" s="3">
        <v>8</v>
      </c>
      <c r="C48" s="3"/>
      <c r="D48" s="3"/>
    </row>
    <row r="49" spans="2:6" x14ac:dyDescent="0.25">
      <c r="B49" s="3">
        <v>9</v>
      </c>
      <c r="C49" s="3"/>
      <c r="D49" s="3"/>
    </row>
    <row r="50" spans="2:6" x14ac:dyDescent="0.25">
      <c r="B50" s="3">
        <v>10</v>
      </c>
      <c r="C50" s="3"/>
      <c r="D50" s="3"/>
    </row>
    <row r="51" spans="2:6" x14ac:dyDescent="0.25">
      <c r="B51" s="3"/>
      <c r="C51" s="10" t="s">
        <v>24</v>
      </c>
      <c r="D51" s="3">
        <f>SUM(D41:D50)</f>
        <v>1000</v>
      </c>
    </row>
    <row r="53" spans="2:6" x14ac:dyDescent="0.25">
      <c r="B53" s="11">
        <v>4</v>
      </c>
      <c r="C53" s="14" t="s">
        <v>39</v>
      </c>
      <c r="D53" s="15"/>
    </row>
    <row r="55" spans="2:6" x14ac:dyDescent="0.25">
      <c r="B55" s="10" t="s">
        <v>0</v>
      </c>
      <c r="C55" s="10" t="s">
        <v>29</v>
      </c>
      <c r="D55" s="10" t="s">
        <v>30</v>
      </c>
      <c r="E55" s="10" t="s">
        <v>31</v>
      </c>
      <c r="F55" s="10" t="s">
        <v>32</v>
      </c>
    </row>
    <row r="56" spans="2:6" x14ac:dyDescent="0.25">
      <c r="B56" s="10">
        <v>1</v>
      </c>
      <c r="C56" s="10" t="s">
        <v>40</v>
      </c>
      <c r="D56" s="10">
        <v>100</v>
      </c>
      <c r="E56" s="10">
        <v>100</v>
      </c>
      <c r="F56" s="10">
        <f t="shared" ref="F56:F69" si="2">D56*E56</f>
        <v>10000</v>
      </c>
    </row>
    <row r="57" spans="2:6" x14ac:dyDescent="0.25">
      <c r="B57" s="10">
        <f>B56+1</f>
        <v>2</v>
      </c>
      <c r="C57" s="10"/>
      <c r="D57" s="10"/>
      <c r="E57" s="10"/>
      <c r="F57" s="10">
        <f t="shared" si="2"/>
        <v>0</v>
      </c>
    </row>
    <row r="58" spans="2:6" x14ac:dyDescent="0.25">
      <c r="B58" s="10">
        <f t="shared" ref="B58:B75" si="3">B57+1</f>
        <v>3</v>
      </c>
      <c r="C58" s="10"/>
      <c r="D58" s="10"/>
      <c r="E58" s="10"/>
      <c r="F58" s="10">
        <f t="shared" si="2"/>
        <v>0</v>
      </c>
    </row>
    <row r="59" spans="2:6" x14ac:dyDescent="0.25">
      <c r="B59" s="10">
        <f t="shared" si="3"/>
        <v>4</v>
      </c>
      <c r="C59" s="10"/>
      <c r="D59" s="10"/>
      <c r="E59" s="10"/>
      <c r="F59" s="10">
        <f t="shared" si="2"/>
        <v>0</v>
      </c>
    </row>
    <row r="60" spans="2:6" x14ac:dyDescent="0.25">
      <c r="B60" s="10">
        <f t="shared" si="3"/>
        <v>5</v>
      </c>
      <c r="C60" s="10"/>
      <c r="D60" s="10"/>
      <c r="E60" s="10"/>
      <c r="F60" s="10">
        <f t="shared" si="2"/>
        <v>0</v>
      </c>
    </row>
    <row r="61" spans="2:6" x14ac:dyDescent="0.25">
      <c r="B61" s="10">
        <f t="shared" si="3"/>
        <v>6</v>
      </c>
      <c r="C61" s="10"/>
      <c r="D61" s="10"/>
      <c r="E61" s="10"/>
      <c r="F61" s="10">
        <f t="shared" si="2"/>
        <v>0</v>
      </c>
    </row>
    <row r="62" spans="2:6" x14ac:dyDescent="0.25">
      <c r="B62" s="10">
        <f t="shared" si="3"/>
        <v>7</v>
      </c>
      <c r="C62" s="10"/>
      <c r="D62" s="10"/>
      <c r="E62" s="10"/>
      <c r="F62" s="10">
        <f t="shared" si="2"/>
        <v>0</v>
      </c>
    </row>
    <row r="63" spans="2:6" x14ac:dyDescent="0.25">
      <c r="B63" s="10">
        <f t="shared" si="3"/>
        <v>8</v>
      </c>
      <c r="C63" s="10"/>
      <c r="D63" s="10"/>
      <c r="E63" s="10"/>
      <c r="F63" s="10">
        <f t="shared" si="2"/>
        <v>0</v>
      </c>
    </row>
    <row r="64" spans="2:6" x14ac:dyDescent="0.25">
      <c r="B64" s="10">
        <f t="shared" si="3"/>
        <v>9</v>
      </c>
      <c r="C64" s="10"/>
      <c r="D64" s="10"/>
      <c r="E64" s="10"/>
      <c r="F64" s="10">
        <f t="shared" si="2"/>
        <v>0</v>
      </c>
    </row>
    <row r="65" spans="2:6" x14ac:dyDescent="0.25">
      <c r="B65" s="10">
        <f t="shared" si="3"/>
        <v>10</v>
      </c>
      <c r="C65" s="10"/>
      <c r="D65" s="10"/>
      <c r="E65" s="10"/>
      <c r="F65" s="10">
        <f t="shared" si="2"/>
        <v>0</v>
      </c>
    </row>
    <row r="66" spans="2:6" x14ac:dyDescent="0.25">
      <c r="B66" s="10">
        <f t="shared" si="3"/>
        <v>11</v>
      </c>
      <c r="C66" s="10"/>
      <c r="D66" s="10"/>
      <c r="E66" s="10"/>
      <c r="F66" s="10">
        <f t="shared" si="2"/>
        <v>0</v>
      </c>
    </row>
    <row r="67" spans="2:6" x14ac:dyDescent="0.25">
      <c r="B67" s="10">
        <f t="shared" si="3"/>
        <v>12</v>
      </c>
      <c r="C67" s="10"/>
      <c r="D67" s="10"/>
      <c r="E67" s="10"/>
      <c r="F67" s="10">
        <f t="shared" si="2"/>
        <v>0</v>
      </c>
    </row>
    <row r="68" spans="2:6" x14ac:dyDescent="0.25">
      <c r="B68" s="10">
        <f t="shared" si="3"/>
        <v>13</v>
      </c>
      <c r="C68" s="10"/>
      <c r="D68" s="10"/>
      <c r="E68" s="10"/>
      <c r="F68" s="10">
        <f t="shared" si="2"/>
        <v>0</v>
      </c>
    </row>
    <row r="69" spans="2:6" x14ac:dyDescent="0.25">
      <c r="B69" s="10">
        <f t="shared" si="3"/>
        <v>14</v>
      </c>
      <c r="C69" s="10"/>
      <c r="D69" s="10"/>
      <c r="E69" s="10"/>
      <c r="F69" s="10">
        <f t="shared" si="2"/>
        <v>0</v>
      </c>
    </row>
    <row r="70" spans="2:6" x14ac:dyDescent="0.25">
      <c r="B70" s="10">
        <f t="shared" si="3"/>
        <v>15</v>
      </c>
      <c r="C70" s="10"/>
      <c r="D70" s="10"/>
      <c r="E70" s="10"/>
      <c r="F70" s="10">
        <f t="shared" ref="F70:F75" si="4">D70*E70</f>
        <v>0</v>
      </c>
    </row>
    <row r="71" spans="2:6" x14ac:dyDescent="0.25">
      <c r="B71" s="10">
        <f t="shared" si="3"/>
        <v>16</v>
      </c>
      <c r="C71" s="10"/>
      <c r="D71" s="10"/>
      <c r="E71" s="10"/>
      <c r="F71" s="10">
        <f t="shared" si="4"/>
        <v>0</v>
      </c>
    </row>
    <row r="72" spans="2:6" x14ac:dyDescent="0.25">
      <c r="B72" s="10">
        <f t="shared" si="3"/>
        <v>17</v>
      </c>
      <c r="C72" s="10"/>
      <c r="D72" s="10"/>
      <c r="E72" s="10"/>
      <c r="F72" s="10">
        <f t="shared" si="4"/>
        <v>0</v>
      </c>
    </row>
    <row r="73" spans="2:6" x14ac:dyDescent="0.25">
      <c r="B73" s="10">
        <f t="shared" si="3"/>
        <v>18</v>
      </c>
      <c r="C73" s="10"/>
      <c r="D73" s="10"/>
      <c r="E73" s="10"/>
      <c r="F73" s="10">
        <f t="shared" si="4"/>
        <v>0</v>
      </c>
    </row>
    <row r="74" spans="2:6" x14ac:dyDescent="0.25">
      <c r="B74" s="10">
        <f t="shared" si="3"/>
        <v>19</v>
      </c>
      <c r="C74" s="10"/>
      <c r="D74" s="10"/>
      <c r="E74" s="10"/>
      <c r="F74" s="10">
        <f t="shared" si="4"/>
        <v>0</v>
      </c>
    </row>
    <row r="75" spans="2:6" x14ac:dyDescent="0.25">
      <c r="B75" s="10">
        <f t="shared" si="3"/>
        <v>20</v>
      </c>
      <c r="C75" s="10"/>
      <c r="D75" s="10"/>
      <c r="E75" s="10"/>
      <c r="F75" s="10">
        <f t="shared" si="4"/>
        <v>0</v>
      </c>
    </row>
    <row r="76" spans="2:6" x14ac:dyDescent="0.25">
      <c r="B76" s="10"/>
      <c r="C76" s="10" t="s">
        <v>24</v>
      </c>
      <c r="D76" s="10"/>
      <c r="E76" s="10"/>
      <c r="F76" s="10">
        <f>SUM(F56:F75)</f>
        <v>10000</v>
      </c>
    </row>
    <row r="77" spans="2:6" x14ac:dyDescent="0.25">
      <c r="B77" s="1"/>
      <c r="C77" s="1"/>
      <c r="D77" s="1"/>
      <c r="E77" s="1"/>
      <c r="F77" s="1"/>
    </row>
    <row r="79" spans="2:6" x14ac:dyDescent="0.25">
      <c r="C79" s="17" t="s">
        <v>58</v>
      </c>
    </row>
    <row r="80" spans="2:6" x14ac:dyDescent="0.25">
      <c r="D80" s="1" t="s">
        <v>36</v>
      </c>
      <c r="E80" s="1"/>
      <c r="F80" s="1"/>
    </row>
    <row r="81" spans="3:6" ht="15" customHeight="1" x14ac:dyDescent="0.25">
      <c r="C81" s="3" t="s">
        <v>33</v>
      </c>
      <c r="D81" s="3">
        <f>H28</f>
        <v>4274</v>
      </c>
      <c r="E81" s="25"/>
      <c r="F81" s="27"/>
    </row>
    <row r="82" spans="3:6" ht="15" customHeight="1" x14ac:dyDescent="0.25">
      <c r="C82" s="3" t="s">
        <v>51</v>
      </c>
      <c r="D82" s="3">
        <f>E34</f>
        <v>576</v>
      </c>
      <c r="E82" s="25"/>
      <c r="F82" s="27"/>
    </row>
    <row r="83" spans="3:6" x14ac:dyDescent="0.25">
      <c r="C83" s="3" t="s">
        <v>34</v>
      </c>
      <c r="D83" s="3">
        <f>D51</f>
        <v>1000</v>
      </c>
      <c r="E83" s="25"/>
      <c r="F83" s="27"/>
    </row>
    <row r="84" spans="3:6" x14ac:dyDescent="0.25">
      <c r="C84" s="3" t="s">
        <v>28</v>
      </c>
      <c r="D84" s="3">
        <f>F76</f>
        <v>10000</v>
      </c>
      <c r="E84" s="25"/>
      <c r="F84" s="27"/>
    </row>
    <row r="85" spans="3:6" ht="18.75" x14ac:dyDescent="0.3">
      <c r="C85" s="26" t="s">
        <v>35</v>
      </c>
      <c r="D85" s="26">
        <f>SUM(D81:D84)</f>
        <v>15850</v>
      </c>
      <c r="E85" s="25"/>
      <c r="F85" s="27"/>
    </row>
  </sheetData>
  <mergeCells count="3">
    <mergeCell ref="C32:D32"/>
    <mergeCell ref="C33:D33"/>
    <mergeCell ref="C34:D34"/>
  </mergeCells>
  <pageMargins left="0.7" right="0.7" top="0.75" bottom="0.75" header="0.3" footer="0.3"/>
  <pageSetup paperSize="9" scale="54" fitToHeight="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Sheet2!$B$2:$B$7</xm:f>
          </x14:formula1>
          <xm:sqref>E11:E25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workbookViewId="0">
      <selection activeCell="D8" sqref="D8"/>
    </sheetView>
  </sheetViews>
  <sheetFormatPr defaultColWidth="8.85546875" defaultRowHeight="15" x14ac:dyDescent="0.25"/>
  <cols>
    <col min="2" max="2" width="13.28515625" customWidth="1"/>
  </cols>
  <sheetData>
    <row r="2" spans="2:4" x14ac:dyDescent="0.25">
      <c r="B2" t="s">
        <v>10</v>
      </c>
      <c r="D2" t="s">
        <v>18</v>
      </c>
    </row>
    <row r="3" spans="2:4" x14ac:dyDescent="0.25">
      <c r="B3" t="s">
        <v>6</v>
      </c>
      <c r="D3">
        <v>300</v>
      </c>
    </row>
    <row r="4" spans="2:4" x14ac:dyDescent="0.25">
      <c r="B4" t="s">
        <v>8</v>
      </c>
      <c r="D4">
        <v>222</v>
      </c>
    </row>
    <row r="5" spans="2:4" x14ac:dyDescent="0.25">
      <c r="B5" t="s">
        <v>7</v>
      </c>
      <c r="D5">
        <v>170</v>
      </c>
    </row>
    <row r="6" spans="2:4" x14ac:dyDescent="0.25">
      <c r="B6" t="s">
        <v>9</v>
      </c>
      <c r="D6">
        <v>140</v>
      </c>
    </row>
    <row r="7" spans="2:4" x14ac:dyDescent="0.25">
      <c r="B7" t="s">
        <v>17</v>
      </c>
      <c r="D7">
        <v>80</v>
      </c>
    </row>
    <row r="9" spans="2:4" x14ac:dyDescent="0.25">
      <c r="B9" t="s">
        <v>16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Ionut</dc:creator>
  <cp:lastModifiedBy>Ionut</cp:lastModifiedBy>
  <cp:lastPrinted>2022-04-13T11:30:33Z</cp:lastPrinted>
  <dcterms:created xsi:type="dcterms:W3CDTF">2021-03-09T07:13:25Z</dcterms:created>
  <dcterms:modified xsi:type="dcterms:W3CDTF">2026-05-28T08:56:20Z</dcterms:modified>
</cp:coreProperties>
</file>